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0" yWindow="0" windowWidth="25600" windowHeight="14280" tabRatio="500"/>
  </bookViews>
  <sheets>
    <sheet name="General" sheetId="1" r:id="rId1"/>
    <sheet name="VEP per Obama offices" sheetId="2" r:id="rId2"/>
    <sheet name="VEP per Romney offices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4" i="1" l="1"/>
  <c r="B54" i="1"/>
  <c r="G5" i="1"/>
  <c r="D12" i="3"/>
  <c r="D13" i="3"/>
  <c r="D10" i="3"/>
  <c r="D9" i="3"/>
  <c r="D4" i="3"/>
  <c r="D16" i="3"/>
  <c r="D15" i="3"/>
  <c r="D17" i="3"/>
  <c r="D3" i="3"/>
  <c r="D2" i="3"/>
  <c r="D6" i="3"/>
  <c r="D11" i="3"/>
  <c r="D8" i="3"/>
  <c r="D14" i="3"/>
  <c r="D7" i="3"/>
  <c r="D5" i="3"/>
  <c r="D22" i="2"/>
  <c r="D49" i="2"/>
  <c r="D37" i="2"/>
  <c r="D34" i="2"/>
  <c r="D4" i="2"/>
  <c r="D30" i="2"/>
  <c r="D25" i="2"/>
  <c r="D19" i="2"/>
  <c r="D10" i="2"/>
  <c r="D33" i="2"/>
  <c r="D27" i="2"/>
  <c r="D28" i="2"/>
  <c r="D40" i="2"/>
  <c r="D51" i="2"/>
  <c r="D2" i="2"/>
  <c r="D36" i="2"/>
  <c r="D44" i="2"/>
  <c r="D45" i="2"/>
  <c r="D15" i="2"/>
  <c r="D48" i="2"/>
  <c r="D41" i="2"/>
  <c r="D13" i="2"/>
  <c r="D14" i="2"/>
  <c r="D38" i="2"/>
  <c r="D39" i="2"/>
  <c r="D16" i="2"/>
  <c r="D31" i="2"/>
  <c r="D7" i="2"/>
  <c r="D3" i="2"/>
  <c r="D52" i="2"/>
  <c r="D9" i="2"/>
  <c r="D42" i="2"/>
  <c r="D11" i="2"/>
  <c r="D23" i="2"/>
  <c r="D6" i="2"/>
  <c r="D43" i="2"/>
  <c r="D17" i="2"/>
  <c r="D12" i="2"/>
  <c r="D26" i="2"/>
  <c r="D29" i="2"/>
  <c r="D24" i="2"/>
  <c r="D50" i="2"/>
  <c r="D47" i="2"/>
  <c r="D35" i="2"/>
  <c r="D21" i="2"/>
  <c r="D8" i="2"/>
  <c r="D20" i="2"/>
  <c r="D32" i="2"/>
  <c r="D5" i="2"/>
  <c r="D18" i="2"/>
  <c r="D46" i="2"/>
  <c r="I9" i="1"/>
  <c r="I5" i="1"/>
  <c r="I3" i="1"/>
  <c r="G3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2" i="1"/>
</calcChain>
</file>

<file path=xl/sharedStrings.xml><?xml version="1.0" encoding="utf-8"?>
<sst xmlns="http://schemas.openxmlformats.org/spreadsheetml/2006/main" count="176" uniqueCount="71">
  <si>
    <t>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</si>
  <si>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</si>
  <si>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</si>
  <si>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</si>
  <si>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</si>
  <si>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</si>
  <si>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</si>
  <si>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</si>
  <si>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</si>
  <si>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</si>
  <si>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</si>
  <si>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</si>
  <si>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</si>
  <si>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</si>
  <si>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Indiana</t>
  </si>
  <si>
    <t>Iowa</t>
  </si>
  <si>
    <t>Kansas</t>
  </si>
  <si>
    <t>Kentucky</t>
  </si>
  <si>
    <t>Louisiana</t>
  </si>
  <si>
    <t>Maine</t>
  </si>
  <si>
    <t>Maryland</t>
  </si>
  <si>
    <t>Michigan</t>
  </si>
  <si>
    <t>Minnesota</t>
  </si>
  <si>
    <t>Mississippi</t>
  </si>
  <si>
    <t>Missouri</t>
  </si>
  <si>
    <t>Montana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</si>
  <si>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</si>
  <si>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</si>
  <si>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</si>
  <si>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</si>
  <si>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</si>
  <si>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</si>
  <si>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</si>
  <si>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</si>
  <si>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</si>
  <si>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</si>
  <si>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Rhode Island</t>
  </si>
  <si>
    <t>South Carolina</t>
  </si>
  <si>
    <t>South Dakota</t>
  </si>
  <si>
    <t>Tennessee</t>
  </si>
  <si>
    <t>Texas</t>
  </si>
  <si>
    <t>Utah</t>
  </si>
  <si>
    <t>Vermont</t>
  </si>
  <si>
    <t>Washington</t>
  </si>
  <si>
    <t>West Virginia</t>
  </si>
  <si>
    <t>Wisconsin</t>
  </si>
  <si>
    <t>Wyoming</t>
  </si>
  <si>
    <t>Total</t>
  </si>
  <si>
    <t>Obama Offices</t>
  </si>
  <si>
    <t>Romney Offices</t>
  </si>
  <si>
    <t>Nebraska (Omaha)</t>
  </si>
  <si>
    <t>Illinois (Obama's National headquarters)</t>
  </si>
  <si>
    <t>Massachusetts (Romney National Headquarters)</t>
  </si>
  <si>
    <t>Pennsylvania</t>
  </si>
  <si>
    <t xml:space="preserve">Virginia </t>
  </si>
  <si>
    <t>% Obama offices in five top swing states (OH, FL, IA, WI, CO)</t>
  </si>
  <si>
    <t># states with only 1 office</t>
  </si>
  <si>
    <t xml:space="preserve">#  states with more than ten offices </t>
  </si>
  <si>
    <t>Obama stats</t>
  </si>
  <si>
    <t>Romney stats</t>
  </si>
  <si>
    <t>% Romney offices in top 7 swing states (OH, FL, WI, VA, PA, NC, MI)</t>
  </si>
  <si>
    <t># of states with an office</t>
  </si>
  <si>
    <t># of states with no offices</t>
  </si>
  <si>
    <t># offices in state</t>
  </si>
  <si>
    <t>VEP</t>
  </si>
  <si>
    <t>Estimate of Voting Elibigle Populuation</t>
  </si>
  <si>
    <t>VEP per office</t>
  </si>
  <si>
    <t>% of O offices</t>
  </si>
  <si>
    <t>% R offices</t>
  </si>
  <si>
    <t>% Obama offices in 12 states with campaign events</t>
  </si>
  <si>
    <t>% Romney offices in 12 states with campaign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</si>
</sst>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10" fontId="1" fillId="0" borderId="0" xfId="0" applyNumberFormat="1" applyFont="1"/>
    <xf numFmtId="0" fontId="1" fillId="0" borderId="0" xfId="0" applyFont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2" xfId="0" applyFont="1" applyFill="1" applyBorder="1"/>
    <xf numFmtId="1" fontId="0" fillId="0" borderId="0" xfId="0" applyNumberFormat="1"/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selection activeCell="C55" sqref="C55"/>
    </sheetView>
  </sheetViews>
  <sheetFormatPr baseColWidth="10" defaultRowHeight="15" x14ac:dyDescent="0"/>
  <cols>
    <col min="1" max="1" width="17.33203125" style="1" bestFit="1" customWidth="1"/>
    <col min="2" max="2" width="13.1640625" style="1" bestFit="1" customWidth="1"/>
    <col min="3" max="3" width="14" style="1" bestFit="1" customWidth="1"/>
    <col min="4" max="4" width="12.33203125" style="1" bestFit="1" customWidth="1"/>
    <col min="5" max="6" width="10.83203125" style="1"/>
    <col min="7" max="7" width="23.6640625" style="1" customWidth="1"/>
    <col min="8" max="8" width="10.83203125" style="1"/>
    <col min="9" max="9" width="19.5" style="1" customWidth="1"/>
    <col min="10" max="16384" width="10.83203125" style="1"/>
  </cols>
  <sheetData>
    <row r="1" spans="1:9">
      <c r="A1" s="4" t="s">
        <v>0</v>
      </c>
      <c r="B1" s="1" t="s">
        <v>48</v>
      </c>
      <c r="C1" s="1" t="s">
        <v>49</v>
      </c>
      <c r="D1" s="1" t="s">
        <v>67</v>
      </c>
      <c r="E1" s="1" t="s">
        <v>68</v>
      </c>
      <c r="G1" s="1" t="s">
        <v>58</v>
      </c>
      <c r="I1" s="1" t="s">
        <v>59</v>
      </c>
    </row>
    <row r="2" spans="1:9" ht="60">
      <c r="A2" s="5" t="s">
        <v>1</v>
      </c>
      <c r="B2" s="1">
        <v>1</v>
      </c>
      <c r="C2" s="1">
        <v>0</v>
      </c>
      <c r="D2" s="2">
        <f t="shared" ref="D2:D33" si="0">B2/790</f>
        <v>1.2658227848101266E-3</v>
      </c>
      <c r="E2" s="2">
        <f t="shared" ref="E2:E33" si="1">C2/284</f>
        <v>0</v>
      </c>
      <c r="G2" s="3" t="s">
        <v>55</v>
      </c>
      <c r="I2" s="3" t="s">
        <v>60</v>
      </c>
    </row>
    <row r="3" spans="1:9">
      <c r="A3" s="5" t="s">
        <v>2</v>
      </c>
      <c r="B3" s="1">
        <v>1</v>
      </c>
      <c r="C3" s="1">
        <v>0</v>
      </c>
      <c r="D3" s="2">
        <f t="shared" si="0"/>
        <v>1.2658227848101266E-3</v>
      </c>
      <c r="E3" s="2">
        <f t="shared" si="1"/>
        <v>0</v>
      </c>
      <c r="G3" s="2">
        <f>433/790</f>
        <v>0.54810126582278484</v>
      </c>
      <c r="I3" s="2">
        <f>137/284</f>
        <v>0.48239436619718312</v>
      </c>
    </row>
    <row r="4" spans="1:9" ht="45">
      <c r="A4" s="5" t="s">
        <v>3</v>
      </c>
      <c r="B4" s="1">
        <v>1</v>
      </c>
      <c r="C4" s="1">
        <v>0</v>
      </c>
      <c r="D4" s="2">
        <f t="shared" si="0"/>
        <v>1.2658227848101266E-3</v>
      </c>
      <c r="E4" s="2">
        <f t="shared" si="1"/>
        <v>0</v>
      </c>
      <c r="G4" s="3" t="s">
        <v>69</v>
      </c>
      <c r="I4" s="3" t="s">
        <v>70</v>
      </c>
    </row>
    <row r="5" spans="1:9">
      <c r="A5" s="5" t="s">
        <v>4</v>
      </c>
      <c r="B5" s="1">
        <v>1</v>
      </c>
      <c r="C5" s="1">
        <v>0</v>
      </c>
      <c r="D5" s="2">
        <f t="shared" si="0"/>
        <v>1.2658227848101266E-3</v>
      </c>
      <c r="E5" s="2">
        <f t="shared" si="1"/>
        <v>0</v>
      </c>
      <c r="G5" s="2">
        <f>690/790</f>
        <v>0.87341772151898733</v>
      </c>
      <c r="I5" s="2">
        <f>262/284</f>
        <v>0.92253521126760563</v>
      </c>
    </row>
    <row r="6" spans="1:9" ht="30">
      <c r="A6" s="5" t="s">
        <v>5</v>
      </c>
      <c r="B6" s="1">
        <v>14</v>
      </c>
      <c r="C6" s="1">
        <v>0</v>
      </c>
      <c r="D6" s="2">
        <f t="shared" si="0"/>
        <v>1.7721518987341773E-2</v>
      </c>
      <c r="E6" s="2">
        <f t="shared" si="1"/>
        <v>0</v>
      </c>
      <c r="G6" s="3" t="s">
        <v>57</v>
      </c>
      <c r="I6" s="3" t="s">
        <v>61</v>
      </c>
    </row>
    <row r="7" spans="1:9">
      <c r="A7" s="5" t="s">
        <v>6</v>
      </c>
      <c r="B7" s="1">
        <v>62</v>
      </c>
      <c r="C7" s="1">
        <v>13</v>
      </c>
      <c r="D7" s="2">
        <f t="shared" si="0"/>
        <v>7.848101265822785E-2</v>
      </c>
      <c r="E7" s="2">
        <f t="shared" si="1"/>
        <v>4.5774647887323945E-2</v>
      </c>
      <c r="G7" s="1">
        <v>15</v>
      </c>
      <c r="I7" s="1">
        <v>16</v>
      </c>
    </row>
    <row r="8" spans="1:9" ht="30">
      <c r="A8" s="5" t="s">
        <v>7</v>
      </c>
      <c r="B8" s="1">
        <v>2</v>
      </c>
      <c r="C8" s="1">
        <v>0</v>
      </c>
      <c r="D8" s="2">
        <f t="shared" si="0"/>
        <v>2.5316455696202532E-3</v>
      </c>
      <c r="E8" s="2">
        <f t="shared" si="1"/>
        <v>0</v>
      </c>
      <c r="G8" s="1" t="s">
        <v>56</v>
      </c>
      <c r="I8" s="3" t="s">
        <v>62</v>
      </c>
    </row>
    <row r="9" spans="1:9">
      <c r="A9" s="5" t="s">
        <v>8</v>
      </c>
      <c r="B9" s="1">
        <v>1</v>
      </c>
      <c r="C9" s="1">
        <v>0</v>
      </c>
      <c r="D9" s="2">
        <f t="shared" si="0"/>
        <v>1.2658227848101266E-3</v>
      </c>
      <c r="E9" s="2">
        <f t="shared" si="1"/>
        <v>0</v>
      </c>
      <c r="G9" s="1">
        <v>25</v>
      </c>
      <c r="I9" s="1">
        <f>51-16</f>
        <v>35</v>
      </c>
    </row>
    <row r="10" spans="1:9">
      <c r="A10" s="5" t="s">
        <v>9</v>
      </c>
      <c r="B10" s="1">
        <v>1</v>
      </c>
      <c r="C10" s="1">
        <v>0</v>
      </c>
      <c r="D10" s="2">
        <f t="shared" si="0"/>
        <v>1.2658227848101266E-3</v>
      </c>
      <c r="E10" s="2">
        <f t="shared" si="1"/>
        <v>0</v>
      </c>
    </row>
    <row r="11" spans="1:9">
      <c r="A11" s="5" t="s">
        <v>10</v>
      </c>
      <c r="B11" s="1">
        <v>104</v>
      </c>
      <c r="C11" s="1">
        <v>48</v>
      </c>
      <c r="D11" s="2">
        <f t="shared" si="0"/>
        <v>0.13164556962025317</v>
      </c>
      <c r="E11" s="2">
        <f t="shared" si="1"/>
        <v>0.16901408450704225</v>
      </c>
    </row>
    <row r="12" spans="1:9">
      <c r="A12" s="5" t="s">
        <v>11</v>
      </c>
      <c r="B12" s="1">
        <v>4</v>
      </c>
      <c r="C12" s="1">
        <v>0</v>
      </c>
      <c r="D12" s="2">
        <f t="shared" si="0"/>
        <v>5.0632911392405064E-3</v>
      </c>
      <c r="E12" s="2">
        <f t="shared" si="1"/>
        <v>0</v>
      </c>
    </row>
    <row r="13" spans="1:9">
      <c r="A13" s="5" t="s">
        <v>12</v>
      </c>
      <c r="B13" s="1">
        <v>1</v>
      </c>
      <c r="C13" s="1">
        <v>0</v>
      </c>
      <c r="D13" s="2">
        <f t="shared" si="0"/>
        <v>1.2658227848101266E-3</v>
      </c>
      <c r="E13" s="2">
        <f t="shared" si="1"/>
        <v>0</v>
      </c>
    </row>
    <row r="14" spans="1:9">
      <c r="A14" s="5" t="s">
        <v>13</v>
      </c>
      <c r="B14" s="1">
        <v>1</v>
      </c>
      <c r="C14" s="1">
        <v>0</v>
      </c>
      <c r="D14" s="2">
        <f t="shared" si="0"/>
        <v>1.2658227848101266E-3</v>
      </c>
      <c r="E14" s="2">
        <f t="shared" si="1"/>
        <v>0</v>
      </c>
    </row>
    <row r="15" spans="1:9">
      <c r="A15" s="5" t="s">
        <v>51</v>
      </c>
      <c r="B15" s="1">
        <v>4</v>
      </c>
      <c r="C15" s="1">
        <v>0</v>
      </c>
      <c r="D15" s="2">
        <f t="shared" si="0"/>
        <v>5.0632911392405064E-3</v>
      </c>
      <c r="E15" s="2">
        <f t="shared" si="1"/>
        <v>0</v>
      </c>
    </row>
    <row r="16" spans="1:9">
      <c r="A16" s="5" t="s">
        <v>14</v>
      </c>
      <c r="B16" s="1">
        <v>1</v>
      </c>
      <c r="C16" s="1">
        <v>0</v>
      </c>
      <c r="D16" s="2">
        <f t="shared" si="0"/>
        <v>1.2658227848101266E-3</v>
      </c>
      <c r="E16" s="2">
        <f t="shared" si="1"/>
        <v>0</v>
      </c>
    </row>
    <row r="17" spans="1:5">
      <c r="A17" s="5" t="s">
        <v>15</v>
      </c>
      <c r="B17" s="1">
        <v>67</v>
      </c>
      <c r="C17" s="1">
        <v>14</v>
      </c>
      <c r="D17" s="2">
        <f t="shared" si="0"/>
        <v>8.4810126582278475E-2</v>
      </c>
      <c r="E17" s="2">
        <f t="shared" si="1"/>
        <v>4.9295774647887321E-2</v>
      </c>
    </row>
    <row r="18" spans="1:5">
      <c r="A18" s="5" t="s">
        <v>16</v>
      </c>
      <c r="B18" s="1">
        <v>1</v>
      </c>
      <c r="C18" s="1">
        <v>0</v>
      </c>
      <c r="D18" s="2">
        <f t="shared" si="0"/>
        <v>1.2658227848101266E-3</v>
      </c>
      <c r="E18" s="2">
        <f t="shared" si="1"/>
        <v>0</v>
      </c>
    </row>
    <row r="19" spans="1:5">
      <c r="A19" s="5" t="s">
        <v>17</v>
      </c>
      <c r="B19" s="1">
        <v>1</v>
      </c>
      <c r="C19" s="1">
        <v>0</v>
      </c>
      <c r="D19" s="2">
        <f t="shared" si="0"/>
        <v>1.2658227848101266E-3</v>
      </c>
      <c r="E19" s="2">
        <f t="shared" si="1"/>
        <v>0</v>
      </c>
    </row>
    <row r="20" spans="1:5">
      <c r="A20" s="5" t="s">
        <v>18</v>
      </c>
      <c r="B20" s="1">
        <v>1</v>
      </c>
      <c r="C20" s="1">
        <v>0</v>
      </c>
      <c r="D20" s="2">
        <f t="shared" si="0"/>
        <v>1.2658227848101266E-3</v>
      </c>
      <c r="E20" s="2">
        <f t="shared" si="1"/>
        <v>0</v>
      </c>
    </row>
    <row r="21" spans="1:5">
      <c r="A21" s="5" t="s">
        <v>19</v>
      </c>
      <c r="B21" s="1">
        <v>3</v>
      </c>
      <c r="C21" s="1">
        <v>1</v>
      </c>
      <c r="D21" s="2">
        <f t="shared" si="0"/>
        <v>3.7974683544303796E-3</v>
      </c>
      <c r="E21" s="2">
        <f t="shared" si="1"/>
        <v>3.5211267605633804E-3</v>
      </c>
    </row>
    <row r="22" spans="1:5">
      <c r="A22" s="5" t="s">
        <v>20</v>
      </c>
      <c r="B22" s="1">
        <v>1</v>
      </c>
      <c r="C22" s="1">
        <v>0</v>
      </c>
      <c r="D22" s="2">
        <f t="shared" si="0"/>
        <v>1.2658227848101266E-3</v>
      </c>
      <c r="E22" s="2">
        <f t="shared" si="1"/>
        <v>0</v>
      </c>
    </row>
    <row r="23" spans="1:5">
      <c r="A23" s="5" t="s">
        <v>52</v>
      </c>
      <c r="B23" s="1">
        <v>2</v>
      </c>
      <c r="C23" s="1">
        <v>0</v>
      </c>
      <c r="D23" s="2">
        <f t="shared" si="0"/>
        <v>2.5316455696202532E-3</v>
      </c>
      <c r="E23" s="2">
        <f t="shared" si="1"/>
        <v>0</v>
      </c>
    </row>
    <row r="24" spans="1:5">
      <c r="A24" s="5" t="s">
        <v>21</v>
      </c>
      <c r="B24" s="1">
        <v>28</v>
      </c>
      <c r="C24" s="1">
        <v>24</v>
      </c>
      <c r="D24" s="2">
        <f t="shared" si="0"/>
        <v>3.5443037974683546E-2</v>
      </c>
      <c r="E24" s="2">
        <f t="shared" si="1"/>
        <v>8.4507042253521125E-2</v>
      </c>
    </row>
    <row r="25" spans="1:5">
      <c r="A25" s="5" t="s">
        <v>22</v>
      </c>
      <c r="B25" s="1">
        <v>12</v>
      </c>
      <c r="C25" s="1">
        <v>0</v>
      </c>
      <c r="D25" s="2">
        <f t="shared" si="0"/>
        <v>1.5189873417721518E-2</v>
      </c>
      <c r="E25" s="2">
        <f t="shared" si="1"/>
        <v>0</v>
      </c>
    </row>
    <row r="26" spans="1:5">
      <c r="A26" s="5" t="s">
        <v>23</v>
      </c>
      <c r="B26" s="1">
        <v>1</v>
      </c>
      <c r="C26" s="1">
        <v>0</v>
      </c>
      <c r="D26" s="2">
        <f t="shared" si="0"/>
        <v>1.2658227848101266E-3</v>
      </c>
      <c r="E26" s="2">
        <f t="shared" si="1"/>
        <v>0</v>
      </c>
    </row>
    <row r="27" spans="1:5">
      <c r="A27" s="5" t="s">
        <v>24</v>
      </c>
      <c r="B27" s="1">
        <v>2</v>
      </c>
      <c r="C27" s="1">
        <v>8</v>
      </c>
      <c r="D27" s="2">
        <f t="shared" si="0"/>
        <v>2.5316455696202532E-3</v>
      </c>
      <c r="E27" s="2">
        <f t="shared" si="1"/>
        <v>2.8169014084507043E-2</v>
      </c>
    </row>
    <row r="28" spans="1:5">
      <c r="A28" s="5" t="s">
        <v>25</v>
      </c>
      <c r="B28" s="1">
        <v>2</v>
      </c>
      <c r="C28" s="1">
        <v>0</v>
      </c>
      <c r="D28" s="2">
        <f t="shared" si="0"/>
        <v>2.5316455696202532E-3</v>
      </c>
      <c r="E28" s="2">
        <f t="shared" si="1"/>
        <v>0</v>
      </c>
    </row>
    <row r="29" spans="1:5">
      <c r="A29" s="5" t="s">
        <v>50</v>
      </c>
      <c r="B29" s="1">
        <v>1</v>
      </c>
      <c r="C29" s="1">
        <v>1</v>
      </c>
      <c r="D29" s="2">
        <f t="shared" si="0"/>
        <v>1.2658227848101266E-3</v>
      </c>
      <c r="E29" s="2">
        <f t="shared" si="1"/>
        <v>3.5211267605633804E-3</v>
      </c>
    </row>
    <row r="30" spans="1:5">
      <c r="A30" s="5" t="s">
        <v>26</v>
      </c>
      <c r="B30" s="1">
        <v>26</v>
      </c>
      <c r="C30" s="1">
        <v>12</v>
      </c>
      <c r="D30" s="2">
        <f t="shared" si="0"/>
        <v>3.2911392405063293E-2</v>
      </c>
      <c r="E30" s="2">
        <f t="shared" si="1"/>
        <v>4.2253521126760563E-2</v>
      </c>
    </row>
    <row r="31" spans="1:5">
      <c r="A31" s="5" t="s">
        <v>27</v>
      </c>
      <c r="B31" s="1">
        <v>22</v>
      </c>
      <c r="C31" s="1">
        <v>9</v>
      </c>
      <c r="D31" s="2">
        <f t="shared" si="0"/>
        <v>2.7848101265822784E-2</v>
      </c>
      <c r="E31" s="2">
        <f t="shared" si="1"/>
        <v>3.1690140845070422E-2</v>
      </c>
    </row>
    <row r="32" spans="1:5">
      <c r="A32" s="5" t="s">
        <v>28</v>
      </c>
      <c r="B32" s="1">
        <v>1</v>
      </c>
      <c r="C32" s="1">
        <v>0</v>
      </c>
      <c r="D32" s="2">
        <f t="shared" si="0"/>
        <v>1.2658227848101266E-3</v>
      </c>
      <c r="E32" s="2">
        <f t="shared" si="1"/>
        <v>0</v>
      </c>
    </row>
    <row r="33" spans="1:5">
      <c r="A33" s="5" t="s">
        <v>29</v>
      </c>
      <c r="B33" s="1">
        <v>13</v>
      </c>
      <c r="C33" s="1">
        <v>8</v>
      </c>
      <c r="D33" s="2">
        <f t="shared" si="0"/>
        <v>1.6455696202531647E-2</v>
      </c>
      <c r="E33" s="2">
        <f t="shared" si="1"/>
        <v>2.8169014084507043E-2</v>
      </c>
    </row>
    <row r="34" spans="1:5">
      <c r="A34" s="5" t="s">
        <v>30</v>
      </c>
      <c r="B34" s="1">
        <v>5</v>
      </c>
      <c r="C34" s="1">
        <v>0</v>
      </c>
      <c r="D34" s="2">
        <f t="shared" ref="D34:D52" si="2">B34/790</f>
        <v>6.3291139240506328E-3</v>
      </c>
      <c r="E34" s="2">
        <f t="shared" ref="E34:E52" si="3">C34/284</f>
        <v>0</v>
      </c>
    </row>
    <row r="35" spans="1:5">
      <c r="A35" s="5" t="s">
        <v>31</v>
      </c>
      <c r="B35" s="1">
        <v>54</v>
      </c>
      <c r="C35" s="1">
        <v>24</v>
      </c>
      <c r="D35" s="2">
        <f t="shared" si="2"/>
        <v>6.8354430379746839E-2</v>
      </c>
      <c r="E35" s="2">
        <f t="shared" si="3"/>
        <v>8.4507042253521125E-2</v>
      </c>
    </row>
    <row r="36" spans="1:5">
      <c r="A36" s="5" t="s">
        <v>32</v>
      </c>
      <c r="B36" s="1">
        <v>1</v>
      </c>
      <c r="C36" s="1">
        <v>0</v>
      </c>
      <c r="D36" s="2">
        <f t="shared" si="2"/>
        <v>1.2658227848101266E-3</v>
      </c>
      <c r="E36" s="2">
        <f t="shared" si="3"/>
        <v>0</v>
      </c>
    </row>
    <row r="37" spans="1:5">
      <c r="A37" s="5" t="s">
        <v>33</v>
      </c>
      <c r="B37" s="1">
        <v>131</v>
      </c>
      <c r="C37" s="1">
        <v>40</v>
      </c>
      <c r="D37" s="2">
        <f t="shared" si="2"/>
        <v>0.16582278481012658</v>
      </c>
      <c r="E37" s="2">
        <f t="shared" si="3"/>
        <v>0.14084507042253522</v>
      </c>
    </row>
    <row r="38" spans="1:5">
      <c r="A38" s="5" t="s">
        <v>34</v>
      </c>
      <c r="B38" s="1">
        <v>1</v>
      </c>
      <c r="C38" s="1">
        <v>0</v>
      </c>
      <c r="D38" s="2">
        <f t="shared" si="2"/>
        <v>1.2658227848101266E-3</v>
      </c>
      <c r="E38" s="2">
        <f t="shared" si="3"/>
        <v>0</v>
      </c>
    </row>
    <row r="39" spans="1:5">
      <c r="A39" s="5" t="s">
        <v>35</v>
      </c>
      <c r="B39" s="1">
        <v>7</v>
      </c>
      <c r="C39" s="1">
        <v>0</v>
      </c>
      <c r="D39" s="2">
        <f t="shared" si="2"/>
        <v>8.8607594936708865E-3</v>
      </c>
      <c r="E39" s="2">
        <f t="shared" si="3"/>
        <v>0</v>
      </c>
    </row>
    <row r="40" spans="1:5">
      <c r="A40" s="5" t="s">
        <v>53</v>
      </c>
      <c r="B40" s="1">
        <v>54</v>
      </c>
      <c r="C40" s="1">
        <v>25</v>
      </c>
      <c r="D40" s="2">
        <f t="shared" si="2"/>
        <v>6.8354430379746839E-2</v>
      </c>
      <c r="E40" s="2">
        <f t="shared" si="3"/>
        <v>8.8028169014084501E-2</v>
      </c>
    </row>
    <row r="41" spans="1:5">
      <c r="A41" s="5" t="s">
        <v>36</v>
      </c>
      <c r="B41" s="1">
        <v>1</v>
      </c>
      <c r="C41" s="1">
        <v>0</v>
      </c>
      <c r="D41" s="2">
        <f t="shared" si="2"/>
        <v>1.2658227848101266E-3</v>
      </c>
      <c r="E41" s="2">
        <f t="shared" si="3"/>
        <v>0</v>
      </c>
    </row>
    <row r="42" spans="1:5">
      <c r="A42" s="5" t="s">
        <v>37</v>
      </c>
      <c r="B42" s="1">
        <v>3</v>
      </c>
      <c r="C42" s="1">
        <v>0</v>
      </c>
      <c r="D42" s="2">
        <f t="shared" si="2"/>
        <v>3.7974683544303796E-3</v>
      </c>
      <c r="E42" s="2">
        <f t="shared" si="3"/>
        <v>0</v>
      </c>
    </row>
    <row r="43" spans="1:5">
      <c r="A43" s="5" t="s">
        <v>38</v>
      </c>
      <c r="B43" s="1">
        <v>1</v>
      </c>
      <c r="C43" s="1">
        <v>0</v>
      </c>
      <c r="D43" s="2">
        <f t="shared" si="2"/>
        <v>1.2658227848101266E-3</v>
      </c>
      <c r="E43" s="2">
        <f t="shared" si="3"/>
        <v>0</v>
      </c>
    </row>
    <row r="44" spans="1:5">
      <c r="A44" s="5" t="s">
        <v>39</v>
      </c>
      <c r="B44" s="1">
        <v>1</v>
      </c>
      <c r="C44" s="1">
        <v>0</v>
      </c>
      <c r="D44" s="2">
        <f t="shared" si="2"/>
        <v>1.2658227848101266E-3</v>
      </c>
      <c r="E44" s="2">
        <f t="shared" si="3"/>
        <v>0</v>
      </c>
    </row>
    <row r="45" spans="1:5">
      <c r="A45" s="5" t="s">
        <v>40</v>
      </c>
      <c r="B45" s="1">
        <v>4</v>
      </c>
      <c r="C45" s="1">
        <v>0</v>
      </c>
      <c r="D45" s="2">
        <f t="shared" si="2"/>
        <v>5.0632911392405064E-3</v>
      </c>
      <c r="E45" s="2">
        <f t="shared" si="3"/>
        <v>0</v>
      </c>
    </row>
    <row r="46" spans="1:5">
      <c r="A46" s="5" t="s">
        <v>41</v>
      </c>
      <c r="B46" s="1">
        <v>1</v>
      </c>
      <c r="C46" s="1">
        <v>4</v>
      </c>
      <c r="D46" s="2">
        <f t="shared" si="2"/>
        <v>1.2658227848101266E-3</v>
      </c>
      <c r="E46" s="2">
        <f t="shared" si="3"/>
        <v>1.4084507042253521E-2</v>
      </c>
    </row>
    <row r="47" spans="1:5">
      <c r="A47" s="5" t="s">
        <v>42</v>
      </c>
      <c r="B47" s="1">
        <v>1</v>
      </c>
      <c r="C47" s="1">
        <v>0</v>
      </c>
      <c r="D47" s="2">
        <f t="shared" si="2"/>
        <v>1.2658227848101266E-3</v>
      </c>
      <c r="E47" s="2">
        <f t="shared" si="3"/>
        <v>0</v>
      </c>
    </row>
    <row r="48" spans="1:5">
      <c r="A48" s="5" t="s">
        <v>54</v>
      </c>
      <c r="B48" s="1">
        <v>61</v>
      </c>
      <c r="C48" s="1">
        <v>29</v>
      </c>
      <c r="D48" s="2">
        <f t="shared" si="2"/>
        <v>7.7215189873417717E-2</v>
      </c>
      <c r="E48" s="2">
        <f t="shared" si="3"/>
        <v>0.10211267605633803</v>
      </c>
    </row>
    <row r="49" spans="1:5">
      <c r="A49" s="5" t="s">
        <v>43</v>
      </c>
      <c r="B49" s="1">
        <v>10</v>
      </c>
      <c r="C49" s="1">
        <v>0</v>
      </c>
      <c r="D49" s="2">
        <f t="shared" si="2"/>
        <v>1.2658227848101266E-2</v>
      </c>
      <c r="E49" s="2">
        <f t="shared" si="3"/>
        <v>0</v>
      </c>
    </row>
    <row r="50" spans="1:5">
      <c r="A50" s="5" t="s">
        <v>44</v>
      </c>
      <c r="B50" s="1">
        <v>1</v>
      </c>
      <c r="C50" s="1">
        <v>0</v>
      </c>
      <c r="D50" s="2">
        <f t="shared" si="2"/>
        <v>1.2658227848101266E-3</v>
      </c>
      <c r="E50" s="2">
        <f t="shared" si="3"/>
        <v>0</v>
      </c>
    </row>
    <row r="51" spans="1:5">
      <c r="A51" s="6" t="s">
        <v>45</v>
      </c>
      <c r="B51" s="1">
        <v>69</v>
      </c>
      <c r="C51" s="1">
        <v>24</v>
      </c>
      <c r="D51" s="2">
        <f t="shared" si="2"/>
        <v>8.7341772151898728E-2</v>
      </c>
      <c r="E51" s="2">
        <f t="shared" si="3"/>
        <v>8.4507042253521125E-2</v>
      </c>
    </row>
    <row r="52" spans="1:5">
      <c r="A52" s="5" t="s">
        <v>46</v>
      </c>
      <c r="B52" s="1">
        <v>1</v>
      </c>
      <c r="C52" s="1">
        <v>0</v>
      </c>
      <c r="D52" s="2">
        <f t="shared" si="2"/>
        <v>1.2658227848101266E-3</v>
      </c>
      <c r="E52" s="2">
        <f t="shared" si="3"/>
        <v>0</v>
      </c>
    </row>
    <row r="54" spans="1:5">
      <c r="A54" s="5" t="s">
        <v>47</v>
      </c>
      <c r="B54" s="1">
        <f>SUM(B1:B52)</f>
        <v>790</v>
      </c>
      <c r="C54" s="1">
        <f>SUM(C1:C52)</f>
        <v>284</v>
      </c>
    </row>
  </sheetData>
  <sortState ref="A2:E53">
    <sortCondition ref="A5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D1" sqref="D1"/>
    </sheetView>
  </sheetViews>
  <sheetFormatPr baseColWidth="10" defaultRowHeight="15" x14ac:dyDescent="0"/>
  <cols>
    <col min="2" max="2" width="14.5" bestFit="1" customWidth="1"/>
    <col min="3" max="4" width="12.83203125" bestFit="1" customWidth="1"/>
  </cols>
  <sheetData>
    <row r="1" spans="1:4">
      <c r="B1" t="s">
        <v>63</v>
      </c>
      <c r="C1" t="s">
        <v>65</v>
      </c>
      <c r="D1" t="s">
        <v>66</v>
      </c>
    </row>
    <row r="2" spans="1:4">
      <c r="A2" t="s">
        <v>15</v>
      </c>
      <c r="B2">
        <v>67</v>
      </c>
      <c r="C2" s="7">
        <v>2263375.4186416515</v>
      </c>
      <c r="D2" s="7">
        <f t="shared" ref="D2:D33" si="0">C2/B2</f>
        <v>33781.722666293303</v>
      </c>
    </row>
    <row r="3" spans="1:4">
      <c r="A3" t="s">
        <v>27</v>
      </c>
      <c r="B3">
        <v>22</v>
      </c>
      <c r="C3" s="7">
        <v>1013740.5954518797</v>
      </c>
      <c r="D3" s="7">
        <f t="shared" si="0"/>
        <v>46079.117975085443</v>
      </c>
    </row>
    <row r="4" spans="1:4">
      <c r="A4" t="s">
        <v>6</v>
      </c>
      <c r="B4">
        <v>62</v>
      </c>
      <c r="C4" s="7">
        <v>3654045.0862462539</v>
      </c>
      <c r="D4" s="7">
        <f t="shared" si="0"/>
        <v>58936.211068487966</v>
      </c>
    </row>
    <row r="5" spans="1:4">
      <c r="A5" t="s">
        <v>45</v>
      </c>
      <c r="B5">
        <v>69</v>
      </c>
      <c r="C5" s="7">
        <v>4233991.6179645602</v>
      </c>
      <c r="D5" s="7">
        <f t="shared" si="0"/>
        <v>61362.197361805222</v>
      </c>
    </row>
    <row r="6" spans="1:4">
      <c r="A6" t="s">
        <v>33</v>
      </c>
      <c r="B6">
        <v>131</v>
      </c>
      <c r="C6" s="7">
        <v>8644957.5225839484</v>
      </c>
      <c r="D6" s="7">
        <f t="shared" si="0"/>
        <v>65992.042157129385</v>
      </c>
    </row>
    <row r="7" spans="1:4">
      <c r="A7" t="s">
        <v>26</v>
      </c>
      <c r="B7">
        <v>26</v>
      </c>
      <c r="C7" s="7">
        <v>1776403.378117566</v>
      </c>
      <c r="D7" s="7">
        <f t="shared" si="0"/>
        <v>68323.206850675619</v>
      </c>
    </row>
    <row r="8" spans="1:4">
      <c r="A8" t="s">
        <v>54</v>
      </c>
      <c r="B8">
        <v>61</v>
      </c>
      <c r="C8" s="7">
        <v>5808767.8286231393</v>
      </c>
      <c r="D8" s="7">
        <f t="shared" si="0"/>
        <v>95225.70210857605</v>
      </c>
    </row>
    <row r="9" spans="1:4">
      <c r="A9" t="s">
        <v>29</v>
      </c>
      <c r="B9">
        <v>13</v>
      </c>
      <c r="C9" s="7">
        <v>1432374.6995936676</v>
      </c>
      <c r="D9" s="7">
        <f t="shared" si="0"/>
        <v>110182.66919951289</v>
      </c>
    </row>
    <row r="10" spans="1:4">
      <c r="A10" t="s">
        <v>10</v>
      </c>
      <c r="B10">
        <v>104</v>
      </c>
      <c r="C10" s="7">
        <v>13348801.551819375</v>
      </c>
      <c r="D10" s="7">
        <f t="shared" si="0"/>
        <v>128353.8610751863</v>
      </c>
    </row>
    <row r="11" spans="1:4">
      <c r="A11" t="s">
        <v>31</v>
      </c>
      <c r="B11">
        <v>54</v>
      </c>
      <c r="C11" s="7">
        <v>6970868.3461738592</v>
      </c>
      <c r="D11" s="7">
        <f t="shared" si="0"/>
        <v>129090.15455877518</v>
      </c>
    </row>
    <row r="12" spans="1:4">
      <c r="A12" t="s">
        <v>53</v>
      </c>
      <c r="B12">
        <v>54</v>
      </c>
      <c r="C12" s="7">
        <v>9674379.172541827</v>
      </c>
      <c r="D12" s="7">
        <f t="shared" si="0"/>
        <v>179155.16986188569</v>
      </c>
    </row>
    <row r="13" spans="1:4">
      <c r="A13" t="s">
        <v>21</v>
      </c>
      <c r="B13">
        <v>28</v>
      </c>
      <c r="C13" s="7">
        <v>7317247.1900086571</v>
      </c>
      <c r="D13" s="7">
        <f t="shared" si="0"/>
        <v>261330.25678602347</v>
      </c>
    </row>
    <row r="14" spans="1:4">
      <c r="A14" t="s">
        <v>22</v>
      </c>
      <c r="B14">
        <v>12</v>
      </c>
      <c r="C14" s="7">
        <v>3876752.3191967448</v>
      </c>
      <c r="D14" s="7">
        <f t="shared" si="0"/>
        <v>323062.69326639542</v>
      </c>
    </row>
    <row r="15" spans="1:4">
      <c r="A15" t="s">
        <v>19</v>
      </c>
      <c r="B15">
        <v>3</v>
      </c>
      <c r="C15" s="7">
        <v>1047900.8081975129</v>
      </c>
      <c r="D15" s="7">
        <f t="shared" si="0"/>
        <v>349300.26939917094</v>
      </c>
    </row>
    <row r="16" spans="1:4">
      <c r="A16" t="s">
        <v>25</v>
      </c>
      <c r="B16">
        <v>2</v>
      </c>
      <c r="C16" s="7">
        <v>773147.05625522498</v>
      </c>
      <c r="D16" s="7">
        <f t="shared" si="0"/>
        <v>386573.52812761249</v>
      </c>
    </row>
    <row r="17" spans="1:4">
      <c r="A17" t="s">
        <v>35</v>
      </c>
      <c r="B17">
        <v>7</v>
      </c>
      <c r="C17" s="7">
        <v>2829348.299322987</v>
      </c>
      <c r="D17" s="7">
        <f t="shared" si="0"/>
        <v>404192.61418899812</v>
      </c>
    </row>
    <row r="18" spans="1:4">
      <c r="A18" t="s">
        <v>46</v>
      </c>
      <c r="B18">
        <v>1</v>
      </c>
      <c r="C18" s="7">
        <v>422784.03268778272</v>
      </c>
      <c r="D18" s="7">
        <f t="shared" si="0"/>
        <v>422784.03268778272</v>
      </c>
    </row>
    <row r="19" spans="1:4">
      <c r="A19" t="s">
        <v>9</v>
      </c>
      <c r="B19">
        <v>1</v>
      </c>
      <c r="C19" s="7">
        <v>474866.4318096083</v>
      </c>
      <c r="D19" s="7">
        <f t="shared" si="0"/>
        <v>474866.4318096083</v>
      </c>
    </row>
    <row r="20" spans="1:4">
      <c r="A20" t="s">
        <v>43</v>
      </c>
      <c r="B20">
        <v>10</v>
      </c>
      <c r="C20" s="7">
        <v>4877968.5033882558</v>
      </c>
      <c r="D20" s="7">
        <f t="shared" si="0"/>
        <v>487796.85033882561</v>
      </c>
    </row>
    <row r="21" spans="1:4">
      <c r="A21" t="s">
        <v>42</v>
      </c>
      <c r="B21">
        <v>1</v>
      </c>
      <c r="C21" s="7">
        <v>495865.5085213086</v>
      </c>
      <c r="D21" s="7">
        <f t="shared" si="0"/>
        <v>495865.5085213086</v>
      </c>
    </row>
    <row r="22" spans="1:4">
      <c r="A22" t="s">
        <v>2</v>
      </c>
      <c r="B22">
        <v>1</v>
      </c>
      <c r="C22" s="7">
        <v>509785.35405788047</v>
      </c>
      <c r="D22" s="7">
        <f t="shared" si="0"/>
        <v>509785.35405788047</v>
      </c>
    </row>
    <row r="23" spans="1:4">
      <c r="A23" t="s">
        <v>32</v>
      </c>
      <c r="B23">
        <v>1</v>
      </c>
      <c r="C23" s="7">
        <v>533050.44832480338</v>
      </c>
      <c r="D23" s="7">
        <f t="shared" si="0"/>
        <v>533050.44832480338</v>
      </c>
    </row>
    <row r="24" spans="1:4">
      <c r="A24" t="s">
        <v>38</v>
      </c>
      <c r="B24">
        <v>1</v>
      </c>
      <c r="C24" s="7">
        <v>612309.52686078497</v>
      </c>
      <c r="D24" s="7">
        <f t="shared" si="0"/>
        <v>612309.52686078497</v>
      </c>
    </row>
    <row r="25" spans="1:4">
      <c r="A25" t="s">
        <v>8</v>
      </c>
      <c r="B25">
        <v>1</v>
      </c>
      <c r="C25" s="7">
        <v>660580.42524898844</v>
      </c>
      <c r="D25" s="7">
        <f t="shared" si="0"/>
        <v>660580.42524898844</v>
      </c>
    </row>
    <row r="26" spans="1:4">
      <c r="A26" t="s">
        <v>36</v>
      </c>
      <c r="B26">
        <v>1</v>
      </c>
      <c r="C26" s="7">
        <v>768784.71267729544</v>
      </c>
      <c r="D26" s="7">
        <f t="shared" si="0"/>
        <v>768784.71267729544</v>
      </c>
    </row>
    <row r="27" spans="1:4">
      <c r="A27" t="s">
        <v>12</v>
      </c>
      <c r="B27">
        <v>1</v>
      </c>
      <c r="C27" s="7">
        <v>982942.83061345993</v>
      </c>
      <c r="D27" s="7">
        <f t="shared" si="0"/>
        <v>982942.83061345993</v>
      </c>
    </row>
    <row r="28" spans="1:4">
      <c r="A28" t="s">
        <v>13</v>
      </c>
      <c r="B28">
        <v>1</v>
      </c>
      <c r="C28" s="7">
        <v>1094490.0200394783</v>
      </c>
      <c r="D28" s="7">
        <f t="shared" si="0"/>
        <v>1094490.0200394783</v>
      </c>
    </row>
    <row r="29" spans="1:4">
      <c r="A29" t="s">
        <v>37</v>
      </c>
      <c r="B29">
        <v>3</v>
      </c>
      <c r="C29" s="7">
        <v>3470907.8070448195</v>
      </c>
      <c r="D29" s="7">
        <f t="shared" si="0"/>
        <v>1156969.2690149399</v>
      </c>
    </row>
    <row r="30" spans="1:4">
      <c r="A30" t="s">
        <v>7</v>
      </c>
      <c r="B30">
        <v>2</v>
      </c>
      <c r="C30" s="7">
        <v>2558470.4332378255</v>
      </c>
      <c r="D30" s="7">
        <f t="shared" si="0"/>
        <v>1279235.2166189128</v>
      </c>
    </row>
    <row r="31" spans="1:4">
      <c r="A31" t="s">
        <v>50</v>
      </c>
      <c r="B31">
        <v>1</v>
      </c>
      <c r="C31" s="7">
        <v>1321948.3780606547</v>
      </c>
      <c r="D31" s="7">
        <f t="shared" si="0"/>
        <v>1321948.3780606547</v>
      </c>
    </row>
    <row r="32" spans="1:4">
      <c r="A32" t="s">
        <v>44</v>
      </c>
      <c r="B32">
        <v>1</v>
      </c>
      <c r="C32" s="7">
        <v>1447153.1435555073</v>
      </c>
      <c r="D32" s="7">
        <f t="shared" si="0"/>
        <v>1447153.1435555073</v>
      </c>
    </row>
    <row r="33" spans="1:4">
      <c r="A33" t="s">
        <v>11</v>
      </c>
      <c r="B33">
        <v>4</v>
      </c>
      <c r="C33" s="7">
        <v>6682600.489423071</v>
      </c>
      <c r="D33" s="7">
        <f t="shared" si="0"/>
        <v>1670650.1223557678</v>
      </c>
    </row>
    <row r="34" spans="1:4">
      <c r="A34" t="s">
        <v>5</v>
      </c>
      <c r="B34">
        <v>14</v>
      </c>
      <c r="C34" s="7">
        <v>23620070.18915933</v>
      </c>
      <c r="D34" s="7">
        <f t="shared" ref="D34:D52" si="1">C34/B34</f>
        <v>1687147.8706542379</v>
      </c>
    </row>
    <row r="35" spans="1:4">
      <c r="A35" t="s">
        <v>41</v>
      </c>
      <c r="B35">
        <v>1</v>
      </c>
      <c r="C35" s="7">
        <v>1835665.6300094195</v>
      </c>
      <c r="D35" s="7">
        <f t="shared" si="1"/>
        <v>1835665.6300094195</v>
      </c>
    </row>
    <row r="36" spans="1:4">
      <c r="A36" t="s">
        <v>16</v>
      </c>
      <c r="B36">
        <v>1</v>
      </c>
      <c r="C36" s="7">
        <v>2034892.302770199</v>
      </c>
      <c r="D36" s="7">
        <f t="shared" si="1"/>
        <v>2034892.302770199</v>
      </c>
    </row>
    <row r="37" spans="1:4">
      <c r="A37" t="s">
        <v>4</v>
      </c>
      <c r="B37">
        <v>1</v>
      </c>
      <c r="C37" s="7">
        <v>2116668.3450150057</v>
      </c>
      <c r="D37" s="7">
        <f t="shared" si="1"/>
        <v>2116668.3450150057</v>
      </c>
    </row>
    <row r="38" spans="1:4">
      <c r="A38" t="s">
        <v>23</v>
      </c>
      <c r="B38">
        <v>1</v>
      </c>
      <c r="C38" s="7">
        <v>2152832.005599495</v>
      </c>
      <c r="D38" s="7">
        <f t="shared" si="1"/>
        <v>2152832.005599495</v>
      </c>
    </row>
    <row r="39" spans="1:4">
      <c r="A39" t="s">
        <v>24</v>
      </c>
      <c r="B39">
        <v>2</v>
      </c>
      <c r="C39" s="7">
        <v>4410813.2715780763</v>
      </c>
      <c r="D39" s="7">
        <f t="shared" si="1"/>
        <v>2205406.6357890381</v>
      </c>
    </row>
    <row r="40" spans="1:4">
      <c r="A40" t="s">
        <v>51</v>
      </c>
      <c r="B40">
        <v>4</v>
      </c>
      <c r="C40" s="7">
        <v>8903000.5588788539</v>
      </c>
      <c r="D40" s="7">
        <f t="shared" si="1"/>
        <v>2225750.1397197135</v>
      </c>
    </row>
    <row r="41" spans="1:4">
      <c r="A41" t="s">
        <v>52</v>
      </c>
      <c r="B41">
        <v>2</v>
      </c>
      <c r="C41" s="7">
        <v>4781421.2063285355</v>
      </c>
      <c r="D41" s="7">
        <f t="shared" si="1"/>
        <v>2390710.6031642677</v>
      </c>
    </row>
    <row r="42" spans="1:4">
      <c r="A42" t="s">
        <v>30</v>
      </c>
      <c r="B42">
        <v>5</v>
      </c>
      <c r="C42" s="7">
        <v>13299566.813789468</v>
      </c>
      <c r="D42" s="7">
        <f t="shared" si="1"/>
        <v>2659913.3627578937</v>
      </c>
    </row>
    <row r="43" spans="1:4">
      <c r="A43" t="s">
        <v>34</v>
      </c>
      <c r="B43">
        <v>1</v>
      </c>
      <c r="C43" s="7">
        <v>2715515.9684525789</v>
      </c>
      <c r="D43" s="7">
        <f t="shared" si="1"/>
        <v>2715515.9684525789</v>
      </c>
    </row>
    <row r="44" spans="1:4">
      <c r="A44" t="s">
        <v>17</v>
      </c>
      <c r="B44">
        <v>1</v>
      </c>
      <c r="C44" s="7">
        <v>3248302.766445192</v>
      </c>
      <c r="D44" s="7">
        <f t="shared" si="1"/>
        <v>3248302.766445192</v>
      </c>
    </row>
    <row r="45" spans="1:4">
      <c r="A45" t="s">
        <v>18</v>
      </c>
      <c r="B45">
        <v>1</v>
      </c>
      <c r="C45" s="7">
        <v>3302514.3737679408</v>
      </c>
      <c r="D45" s="7">
        <f t="shared" si="1"/>
        <v>3302514.3737679408</v>
      </c>
    </row>
    <row r="46" spans="1:4">
      <c r="A46" t="s">
        <v>1</v>
      </c>
      <c r="B46">
        <v>1</v>
      </c>
      <c r="C46" s="7">
        <v>3522336.0605399706</v>
      </c>
      <c r="D46" s="7">
        <f t="shared" si="1"/>
        <v>3522336.0605399706</v>
      </c>
    </row>
    <row r="47" spans="1:4">
      <c r="A47" t="s">
        <v>40</v>
      </c>
      <c r="B47">
        <v>4</v>
      </c>
      <c r="C47" s="7">
        <v>16100196.168139162</v>
      </c>
      <c r="D47" s="7">
        <f t="shared" si="1"/>
        <v>4025049.0420347904</v>
      </c>
    </row>
    <row r="48" spans="1:4">
      <c r="A48" t="s">
        <v>20</v>
      </c>
      <c r="B48">
        <v>1</v>
      </c>
      <c r="C48" s="7">
        <v>4091886.2455687365</v>
      </c>
      <c r="D48" s="7">
        <f t="shared" si="1"/>
        <v>4091886.2455687365</v>
      </c>
    </row>
    <row r="49" spans="1:4">
      <c r="A49" t="s">
        <v>3</v>
      </c>
      <c r="B49">
        <v>1</v>
      </c>
      <c r="C49" s="7">
        <v>4360076.1596616628</v>
      </c>
      <c r="D49" s="7">
        <f t="shared" si="1"/>
        <v>4360076.1596616628</v>
      </c>
    </row>
    <row r="50" spans="1:4">
      <c r="A50" t="s">
        <v>39</v>
      </c>
      <c r="B50">
        <v>1</v>
      </c>
      <c r="C50" s="7">
        <v>4711782.3942029914</v>
      </c>
      <c r="D50" s="7">
        <f t="shared" si="1"/>
        <v>4711782.3942029914</v>
      </c>
    </row>
    <row r="51" spans="1:4">
      <c r="A51" t="s">
        <v>14</v>
      </c>
      <c r="B51">
        <v>1</v>
      </c>
      <c r="C51" s="7">
        <v>4759100.3246164145</v>
      </c>
      <c r="D51" s="7">
        <f t="shared" si="1"/>
        <v>4759100.3246164145</v>
      </c>
    </row>
    <row r="52" spans="1:4">
      <c r="A52" t="s">
        <v>28</v>
      </c>
      <c r="B52">
        <v>1</v>
      </c>
      <c r="C52" s="7">
        <v>5882973.8660847973</v>
      </c>
      <c r="D52" s="7">
        <f t="shared" si="1"/>
        <v>5882973.8660847973</v>
      </c>
    </row>
    <row r="55" spans="1:4">
      <c r="A55" t="s">
        <v>47</v>
      </c>
      <c r="B55">
        <v>790</v>
      </c>
    </row>
  </sheetData>
  <sortState ref="A2:D52">
    <sortCondition ref="D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D22" sqref="D22"/>
    </sheetView>
  </sheetViews>
  <sheetFormatPr baseColWidth="10" defaultRowHeight="15" x14ac:dyDescent="0"/>
  <cols>
    <col min="1" max="1" width="15.33203125" customWidth="1"/>
  </cols>
  <sheetData>
    <row r="1" spans="1:4">
      <c r="B1" t="s">
        <v>49</v>
      </c>
      <c r="C1" t="s">
        <v>64</v>
      </c>
      <c r="D1" t="s">
        <v>66</v>
      </c>
    </row>
    <row r="2" spans="1:4">
      <c r="A2" t="s">
        <v>27</v>
      </c>
      <c r="B2">
        <v>9</v>
      </c>
      <c r="C2" s="7">
        <v>1013740.5954518797</v>
      </c>
      <c r="D2" s="7">
        <f t="shared" ref="D2:D17" si="0">C2/B2</f>
        <v>112637.84393909774</v>
      </c>
    </row>
    <row r="3" spans="1:4">
      <c r="A3" t="s">
        <v>26</v>
      </c>
      <c r="B3">
        <v>12</v>
      </c>
      <c r="C3" s="7">
        <v>1776403.378117566</v>
      </c>
      <c r="D3" s="7">
        <f t="shared" si="0"/>
        <v>148033.61484313049</v>
      </c>
    </row>
    <row r="4" spans="1:4">
      <c r="A4" t="s">
        <v>15</v>
      </c>
      <c r="B4">
        <v>14</v>
      </c>
      <c r="C4" s="7">
        <v>2263375.4186416515</v>
      </c>
      <c r="D4" s="7">
        <f t="shared" si="0"/>
        <v>161669.67276011797</v>
      </c>
    </row>
    <row r="5" spans="1:4">
      <c r="A5" t="s">
        <v>45</v>
      </c>
      <c r="B5">
        <v>24</v>
      </c>
      <c r="C5" s="7">
        <v>4233991.6179645602</v>
      </c>
      <c r="D5" s="7">
        <f t="shared" si="0"/>
        <v>176416.31741519002</v>
      </c>
    </row>
    <row r="6" spans="1:4">
      <c r="A6" t="s">
        <v>29</v>
      </c>
      <c r="B6">
        <v>8</v>
      </c>
      <c r="C6" s="7">
        <v>1432374.6995936676</v>
      </c>
      <c r="D6" s="7">
        <f t="shared" si="0"/>
        <v>179046.83744920845</v>
      </c>
    </row>
    <row r="7" spans="1:4">
      <c r="A7" t="s">
        <v>54</v>
      </c>
      <c r="B7">
        <v>29</v>
      </c>
      <c r="C7" s="7">
        <v>5808767.8286231393</v>
      </c>
      <c r="D7" s="7">
        <f t="shared" si="0"/>
        <v>200302.33891803928</v>
      </c>
    </row>
    <row r="8" spans="1:4">
      <c r="A8" t="s">
        <v>33</v>
      </c>
      <c r="B8">
        <v>40</v>
      </c>
      <c r="C8" s="7">
        <v>8644957.5225839484</v>
      </c>
      <c r="D8" s="7">
        <f t="shared" si="0"/>
        <v>216123.93806459871</v>
      </c>
    </row>
    <row r="9" spans="1:4">
      <c r="A9" t="s">
        <v>10</v>
      </c>
      <c r="B9">
        <v>48</v>
      </c>
      <c r="C9" s="7">
        <v>13348801.551819375</v>
      </c>
      <c r="D9" s="7">
        <f t="shared" si="0"/>
        <v>278100.03232957033</v>
      </c>
    </row>
    <row r="10" spans="1:4">
      <c r="A10" t="s">
        <v>6</v>
      </c>
      <c r="B10">
        <v>13</v>
      </c>
      <c r="C10" s="7">
        <v>3654045.0862462539</v>
      </c>
      <c r="D10" s="7">
        <f t="shared" si="0"/>
        <v>281080.39124971186</v>
      </c>
    </row>
    <row r="11" spans="1:4">
      <c r="A11" t="s">
        <v>31</v>
      </c>
      <c r="B11">
        <v>24</v>
      </c>
      <c r="C11" s="7">
        <v>6970868.3461738592</v>
      </c>
      <c r="D11" s="7">
        <f t="shared" si="0"/>
        <v>290452.84775724413</v>
      </c>
    </row>
    <row r="12" spans="1:4">
      <c r="A12" t="s">
        <v>21</v>
      </c>
      <c r="B12">
        <v>24</v>
      </c>
      <c r="C12" s="7">
        <v>7317247.1900086571</v>
      </c>
      <c r="D12" s="7">
        <f t="shared" si="0"/>
        <v>304885.29958369402</v>
      </c>
    </row>
    <row r="13" spans="1:4">
      <c r="A13" t="s">
        <v>53</v>
      </c>
      <c r="B13">
        <v>25</v>
      </c>
      <c r="C13" s="7">
        <v>9674379.172541827</v>
      </c>
      <c r="D13" s="7">
        <f t="shared" si="0"/>
        <v>386975.16690167307</v>
      </c>
    </row>
    <row r="14" spans="1:4">
      <c r="A14" t="s">
        <v>41</v>
      </c>
      <c r="B14">
        <v>4</v>
      </c>
      <c r="C14" s="7">
        <v>1835665.6300094195</v>
      </c>
      <c r="D14" s="7">
        <f t="shared" si="0"/>
        <v>458916.40750235488</v>
      </c>
    </row>
    <row r="15" spans="1:4">
      <c r="A15" t="s">
        <v>24</v>
      </c>
      <c r="B15">
        <v>8</v>
      </c>
      <c r="C15" s="7">
        <v>4410813.2715780763</v>
      </c>
      <c r="D15" s="7">
        <f t="shared" si="0"/>
        <v>551351.65894725954</v>
      </c>
    </row>
    <row r="16" spans="1:4">
      <c r="A16" t="s">
        <v>19</v>
      </c>
      <c r="B16">
        <v>1</v>
      </c>
      <c r="C16" s="7">
        <v>1047900.8081975129</v>
      </c>
      <c r="D16" s="7">
        <f t="shared" si="0"/>
        <v>1047900.8081975129</v>
      </c>
    </row>
    <row r="17" spans="1:4">
      <c r="A17" t="s">
        <v>50</v>
      </c>
      <c r="B17">
        <v>1</v>
      </c>
      <c r="C17" s="7">
        <v>1321948.3780606547</v>
      </c>
      <c r="D17" s="7">
        <f t="shared" si="0"/>
        <v>1321948.3780606547</v>
      </c>
    </row>
    <row r="18" spans="1:4">
      <c r="A18" t="s">
        <v>1</v>
      </c>
      <c r="B18">
        <v>0</v>
      </c>
      <c r="C18" s="7">
        <v>3522336.0605399706</v>
      </c>
      <c r="D18">
        <v>0</v>
      </c>
    </row>
    <row r="19" spans="1:4">
      <c r="A19" t="s">
        <v>2</v>
      </c>
      <c r="B19">
        <v>0</v>
      </c>
      <c r="C19" s="7">
        <v>509785.35405788047</v>
      </c>
      <c r="D19">
        <v>0</v>
      </c>
    </row>
    <row r="20" spans="1:4">
      <c r="A20" t="s">
        <v>3</v>
      </c>
      <c r="B20">
        <v>0</v>
      </c>
      <c r="C20" s="7">
        <v>4360076.1596616628</v>
      </c>
      <c r="D20">
        <v>0</v>
      </c>
    </row>
    <row r="21" spans="1:4">
      <c r="A21" t="s">
        <v>4</v>
      </c>
      <c r="B21">
        <v>0</v>
      </c>
      <c r="C21" s="7">
        <v>2116668.3450150057</v>
      </c>
      <c r="D21">
        <v>0</v>
      </c>
    </row>
    <row r="22" spans="1:4">
      <c r="A22" t="s">
        <v>5</v>
      </c>
      <c r="B22">
        <v>0</v>
      </c>
      <c r="C22" s="7">
        <v>23620070.18915933</v>
      </c>
      <c r="D22">
        <v>0</v>
      </c>
    </row>
    <row r="23" spans="1:4">
      <c r="A23" t="s">
        <v>7</v>
      </c>
      <c r="B23">
        <v>0</v>
      </c>
      <c r="C23" s="7">
        <v>2558470.4332378255</v>
      </c>
      <c r="D23">
        <v>0</v>
      </c>
    </row>
    <row r="24" spans="1:4">
      <c r="A24" t="s">
        <v>8</v>
      </c>
      <c r="B24">
        <v>0</v>
      </c>
      <c r="C24" s="7">
        <v>660580.42524898844</v>
      </c>
      <c r="D24">
        <v>0</v>
      </c>
    </row>
    <row r="25" spans="1:4">
      <c r="A25" t="s">
        <v>9</v>
      </c>
      <c r="B25">
        <v>0</v>
      </c>
      <c r="C25" s="7">
        <v>474866.4318096083</v>
      </c>
      <c r="D25">
        <v>0</v>
      </c>
    </row>
    <row r="26" spans="1:4">
      <c r="A26" t="s">
        <v>11</v>
      </c>
      <c r="B26">
        <v>0</v>
      </c>
      <c r="C26" s="7">
        <v>6682600.489423071</v>
      </c>
      <c r="D26">
        <v>0</v>
      </c>
    </row>
    <row r="27" spans="1:4">
      <c r="A27" t="s">
        <v>12</v>
      </c>
      <c r="B27">
        <v>0</v>
      </c>
      <c r="C27" s="7">
        <v>982942.83061345993</v>
      </c>
      <c r="D27">
        <v>0</v>
      </c>
    </row>
    <row r="28" spans="1:4">
      <c r="A28" t="s">
        <v>13</v>
      </c>
      <c r="B28">
        <v>0</v>
      </c>
      <c r="C28" s="7">
        <v>1094490.0200394783</v>
      </c>
      <c r="D28">
        <v>0</v>
      </c>
    </row>
    <row r="29" spans="1:4">
      <c r="A29" t="s">
        <v>51</v>
      </c>
      <c r="B29">
        <v>0</v>
      </c>
      <c r="C29" s="7">
        <v>8903000.5588788539</v>
      </c>
      <c r="D29">
        <v>0</v>
      </c>
    </row>
    <row r="30" spans="1:4">
      <c r="A30" t="s">
        <v>14</v>
      </c>
      <c r="B30">
        <v>0</v>
      </c>
      <c r="C30" s="7">
        <v>4759100.3246164145</v>
      </c>
      <c r="D30">
        <v>0</v>
      </c>
    </row>
    <row r="31" spans="1:4">
      <c r="A31" t="s">
        <v>16</v>
      </c>
      <c r="B31">
        <v>0</v>
      </c>
      <c r="C31" s="7">
        <v>2034892.302770199</v>
      </c>
      <c r="D31">
        <v>0</v>
      </c>
    </row>
    <row r="32" spans="1:4">
      <c r="A32" t="s">
        <v>17</v>
      </c>
      <c r="B32">
        <v>0</v>
      </c>
      <c r="C32" s="7">
        <v>3248302.766445192</v>
      </c>
      <c r="D32">
        <v>0</v>
      </c>
    </row>
    <row r="33" spans="1:4">
      <c r="A33" t="s">
        <v>18</v>
      </c>
      <c r="B33">
        <v>0</v>
      </c>
      <c r="C33" s="7">
        <v>3302514.3737679408</v>
      </c>
      <c r="D33">
        <v>0</v>
      </c>
    </row>
    <row r="34" spans="1:4">
      <c r="A34" t="s">
        <v>20</v>
      </c>
      <c r="B34">
        <v>0</v>
      </c>
      <c r="C34" s="7">
        <v>4091886.2455687365</v>
      </c>
      <c r="D34">
        <v>0</v>
      </c>
    </row>
    <row r="35" spans="1:4">
      <c r="A35" t="s">
        <v>52</v>
      </c>
      <c r="B35">
        <v>0</v>
      </c>
      <c r="C35" s="7">
        <v>4781421.2063285355</v>
      </c>
      <c r="D35">
        <v>0</v>
      </c>
    </row>
    <row r="36" spans="1:4">
      <c r="A36" t="s">
        <v>22</v>
      </c>
      <c r="B36">
        <v>0</v>
      </c>
      <c r="C36" s="7">
        <v>3876752.3191967448</v>
      </c>
      <c r="D36">
        <v>0</v>
      </c>
    </row>
    <row r="37" spans="1:4">
      <c r="A37" t="s">
        <v>23</v>
      </c>
      <c r="B37">
        <v>0</v>
      </c>
      <c r="C37" s="7">
        <v>2152832.005599495</v>
      </c>
      <c r="D37">
        <v>0</v>
      </c>
    </row>
    <row r="38" spans="1:4">
      <c r="A38" t="s">
        <v>25</v>
      </c>
      <c r="B38">
        <v>0</v>
      </c>
      <c r="C38" s="7">
        <v>773147.05625522498</v>
      </c>
      <c r="D38">
        <v>0</v>
      </c>
    </row>
    <row r="39" spans="1:4">
      <c r="A39" t="s">
        <v>28</v>
      </c>
      <c r="B39">
        <v>0</v>
      </c>
      <c r="C39" s="7">
        <v>5882973.8660847973</v>
      </c>
      <c r="D39">
        <v>0</v>
      </c>
    </row>
    <row r="40" spans="1:4">
      <c r="A40" t="s">
        <v>30</v>
      </c>
      <c r="B40">
        <v>0</v>
      </c>
      <c r="C40" s="7">
        <v>13299566.813789468</v>
      </c>
      <c r="D40">
        <v>0</v>
      </c>
    </row>
    <row r="41" spans="1:4">
      <c r="A41" t="s">
        <v>32</v>
      </c>
      <c r="B41">
        <v>0</v>
      </c>
      <c r="C41" s="7">
        <v>533050.44832480338</v>
      </c>
      <c r="D41">
        <v>0</v>
      </c>
    </row>
    <row r="42" spans="1:4">
      <c r="A42" t="s">
        <v>34</v>
      </c>
      <c r="B42">
        <v>0</v>
      </c>
      <c r="C42" s="7">
        <v>2715515.9684525789</v>
      </c>
      <c r="D42">
        <v>0</v>
      </c>
    </row>
    <row r="43" spans="1:4">
      <c r="A43" t="s">
        <v>35</v>
      </c>
      <c r="B43">
        <v>0</v>
      </c>
      <c r="C43" s="7">
        <v>2829348.299322987</v>
      </c>
      <c r="D43">
        <v>0</v>
      </c>
    </row>
    <row r="44" spans="1:4">
      <c r="A44" t="s">
        <v>36</v>
      </c>
      <c r="B44">
        <v>0</v>
      </c>
      <c r="C44" s="7">
        <v>768784.71267729544</v>
      </c>
      <c r="D44">
        <v>0</v>
      </c>
    </row>
    <row r="45" spans="1:4">
      <c r="A45" t="s">
        <v>37</v>
      </c>
      <c r="B45">
        <v>0</v>
      </c>
      <c r="C45" s="7">
        <v>3470907.8070448195</v>
      </c>
      <c r="D45">
        <v>0</v>
      </c>
    </row>
    <row r="46" spans="1:4">
      <c r="A46" t="s">
        <v>38</v>
      </c>
      <c r="B46">
        <v>0</v>
      </c>
      <c r="C46" s="7">
        <v>612309.52686078497</v>
      </c>
      <c r="D46">
        <v>0</v>
      </c>
    </row>
    <row r="47" spans="1:4">
      <c r="A47" t="s">
        <v>39</v>
      </c>
      <c r="B47">
        <v>0</v>
      </c>
      <c r="C47" s="7">
        <v>4711782.3942029914</v>
      </c>
      <c r="D47">
        <v>0</v>
      </c>
    </row>
    <row r="48" spans="1:4">
      <c r="A48" t="s">
        <v>40</v>
      </c>
      <c r="B48">
        <v>0</v>
      </c>
      <c r="C48" s="7">
        <v>16100196.168139162</v>
      </c>
      <c r="D48">
        <v>0</v>
      </c>
    </row>
    <row r="49" spans="1:4">
      <c r="A49" t="s">
        <v>42</v>
      </c>
      <c r="B49">
        <v>0</v>
      </c>
      <c r="C49" s="7">
        <v>495865.5085213086</v>
      </c>
      <c r="D49">
        <v>0</v>
      </c>
    </row>
    <row r="50" spans="1:4">
      <c r="A50" t="s">
        <v>43</v>
      </c>
      <c r="B50">
        <v>0</v>
      </c>
      <c r="C50" s="7">
        <v>4877968.5033882558</v>
      </c>
      <c r="D50">
        <v>0</v>
      </c>
    </row>
    <row r="51" spans="1:4">
      <c r="A51" t="s">
        <v>44</v>
      </c>
      <c r="B51">
        <v>0</v>
      </c>
      <c r="C51" s="7">
        <v>1447153.1435555073</v>
      </c>
      <c r="D51">
        <v>0</v>
      </c>
    </row>
    <row r="52" spans="1:4">
      <c r="A52" t="s">
        <v>46</v>
      </c>
      <c r="B52">
        <v>0</v>
      </c>
      <c r="C52" s="7">
        <v>422784.03268778272</v>
      </c>
      <c r="D52">
        <v>0</v>
      </c>
    </row>
  </sheetData>
  <sortState ref="A2:D52">
    <sortCondition ref="D5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</vt:lpstr>
      <vt:lpstr>VEP per Obama offices</vt:lpstr>
      <vt:lpstr>VEP per Romney offices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Andie Levien</dc:creator>
  <cp:lastModifiedBy>Andie Levien</cp:lastModifiedBy>
  <dcterms:created xsi:type="dcterms:W3CDTF">2012-11-05T22:33:12Z</dcterms:created>
  <dcterms:modified xsi:type="dcterms:W3CDTF">2012-11-13T22:17:26Z</dcterms:modified>
</cp:coreProperties>
</file>